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milner\OneDrive - U.S. Department of Commerce\Desktop\"/>
    </mc:Choice>
  </mc:AlternateContent>
  <xr:revisionPtr revIDLastSave="0" documentId="13_ncr:1_{18D1C089-5278-47EA-82E0-28E0729F5AE1}" xr6:coauthVersionLast="36" xr6:coauthVersionMax="44" xr10:uidLastSave="{00000000-0000-0000-0000-000000000000}"/>
  <bookViews>
    <workbookView xWindow="0" yWindow="0" windowWidth="17205" windowHeight="5775" xr2:uid="{00000000-000D-0000-FFFF-FFFF00000000}"/>
  </bookViews>
  <sheets>
    <sheet name="EDA Disclaimer" sheetId="9" r:id="rId1"/>
    <sheet name="Gantt" sheetId="3" r:id="rId2"/>
    <sheet name="Budget 424A" sheetId="1" r:id="rId3"/>
    <sheet name="Personnel and Fringe" sheetId="2" r:id="rId4"/>
    <sheet name="Cost Categories"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1" l="1"/>
  <c r="E39" i="7"/>
  <c r="E40" i="7" s="1"/>
  <c r="E17" i="1"/>
  <c r="E35" i="7"/>
  <c r="G6" i="2"/>
  <c r="G7" i="2"/>
  <c r="G5" i="2"/>
  <c r="E6" i="1" l="1"/>
  <c r="E47" i="7"/>
  <c r="E30" i="7"/>
  <c r="E16" i="1" l="1"/>
  <c r="E13" i="1"/>
  <c r="E9" i="7"/>
  <c r="E14" i="7"/>
  <c r="E14" i="1" s="1"/>
  <c r="E22" i="7"/>
  <c r="E15" i="1" s="1"/>
  <c r="F7" i="2" l="1"/>
  <c r="H7" i="2" s="1"/>
  <c r="F6" i="2"/>
  <c r="H6" i="2" s="1"/>
  <c r="F5" i="2"/>
  <c r="H5" i="2" s="1"/>
  <c r="H8" i="2" l="1"/>
  <c r="H9" i="2" s="1"/>
  <c r="E12" i="1" s="1"/>
  <c r="E11" i="1" l="1"/>
  <c r="E19" i="1" s="1"/>
  <c r="E23" i="1" l="1"/>
  <c r="E21" i="1"/>
  <c r="E7" i="1" s="1"/>
  <c r="E5" i="1" s="1"/>
  <c r="E8" i="1" s="1"/>
</calcChain>
</file>

<file path=xl/sharedStrings.xml><?xml version="1.0" encoding="utf-8"?>
<sst xmlns="http://schemas.openxmlformats.org/spreadsheetml/2006/main" count="145" uniqueCount="127">
  <si>
    <t>Federal Share (EDA)</t>
  </si>
  <si>
    <t>Non-Federal Matching Share</t>
  </si>
  <si>
    <t>Total Project Cost</t>
  </si>
  <si>
    <t>Expected Project Period of Performance = 18 Months</t>
  </si>
  <si>
    <t>Staffing</t>
  </si>
  <si>
    <t>Explore/Data Collections</t>
  </si>
  <si>
    <t>Applications/Selection</t>
  </si>
  <si>
    <t>Assessments</t>
  </si>
  <si>
    <t>Reflection and Preparation</t>
  </si>
  <si>
    <t>Publicize and Convene</t>
  </si>
  <si>
    <t>Evaluate</t>
  </si>
  <si>
    <t>Ramp Up</t>
  </si>
  <si>
    <t>Execution</t>
  </si>
  <si>
    <t>Wind Down</t>
  </si>
  <si>
    <t>Task/Deliverable</t>
  </si>
  <si>
    <t>Personnel</t>
  </si>
  <si>
    <t>Fringe Benefits</t>
  </si>
  <si>
    <t>Travel</t>
  </si>
  <si>
    <t>Supplies</t>
  </si>
  <si>
    <t>Contractual</t>
  </si>
  <si>
    <t>Other</t>
  </si>
  <si>
    <t>Total Direct Charges</t>
  </si>
  <si>
    <t>Total Project Budget</t>
  </si>
  <si>
    <t>Name</t>
  </si>
  <si>
    <t>Title</t>
  </si>
  <si>
    <t>Annual Rate</t>
  </si>
  <si>
    <t>% of Annual Hours</t>
  </si>
  <si>
    <t>Program Director</t>
  </si>
  <si>
    <t>Program Lead</t>
  </si>
  <si>
    <t>Operations Director</t>
  </si>
  <si>
    <t>Total Personnel Costs</t>
  </si>
  <si>
    <t>Employee 1</t>
  </si>
  <si>
    <t>Employee 2</t>
  </si>
  <si>
    <t>Employee 3</t>
  </si>
  <si>
    <t>ICR Calculator</t>
  </si>
  <si>
    <t>Federal Grant Rate</t>
  </si>
  <si>
    <t>NOTES/INSTRUCTIONS:</t>
  </si>
  <si>
    <t>Event</t>
  </si>
  <si>
    <t>Travelers</t>
  </si>
  <si>
    <t>Roundtable 1 - City, ST</t>
  </si>
  <si>
    <t>Conference - City, ST</t>
  </si>
  <si>
    <t>Roundtable 2 - City, ST</t>
  </si>
  <si>
    <t>P.I., Analyst 1, Analyst 2</t>
  </si>
  <si>
    <t>P.I., Analyst 1</t>
  </si>
  <si>
    <t>Conference/Training - City, ST</t>
  </si>
  <si>
    <t>Analyst 2</t>
  </si>
  <si>
    <t>Purpose</t>
  </si>
  <si>
    <t>Presenting Preliminary Results</t>
  </si>
  <si>
    <t>Presenting Results and Implementation Strategies</t>
  </si>
  <si>
    <t>Gathering Input and Convening Stakeholders</t>
  </si>
  <si>
    <t>Collecting Feedback and Convening Stakeholders</t>
  </si>
  <si>
    <t>Total Travel Costs</t>
  </si>
  <si>
    <t>Total Supply Costs</t>
  </si>
  <si>
    <t>Supply</t>
  </si>
  <si>
    <t>Amount</t>
  </si>
  <si>
    <t>Cost</t>
  </si>
  <si>
    <t>Equipment</t>
  </si>
  <si>
    <t>Laptop for P.I.</t>
  </si>
  <si>
    <t>Used only for this award, 100% of the time.</t>
  </si>
  <si>
    <t>Notebooks for Roundtables</t>
  </si>
  <si>
    <t>Used for this award, input for report.</t>
  </si>
  <si>
    <t>Software for Mapping</t>
  </si>
  <si>
    <t>3 Licenses</t>
  </si>
  <si>
    <t>Provided for this scope of work only.</t>
  </si>
  <si>
    <t xml:space="preserve">Plotter Paper </t>
  </si>
  <si>
    <t>3 Rolls</t>
  </si>
  <si>
    <t>Printing Map and Report Products</t>
  </si>
  <si>
    <t>Total Equipment Costs</t>
  </si>
  <si>
    <t>Plotter for Mapping</t>
  </si>
  <si>
    <t>1 Plotter</t>
  </si>
  <si>
    <t>Developing mapping tools in support of project.</t>
  </si>
  <si>
    <t>Construction</t>
  </si>
  <si>
    <t>All items of cost should be listed, the prefered total in this line is $0.00</t>
  </si>
  <si>
    <t>Task</t>
  </si>
  <si>
    <t>Basis for Selection</t>
  </si>
  <si>
    <t>Website Development</t>
  </si>
  <si>
    <t>Competitive</t>
  </si>
  <si>
    <t>Sole Source</t>
  </si>
  <si>
    <t>Website Hosting</t>
  </si>
  <si>
    <t xml:space="preserve">Simplified </t>
  </si>
  <si>
    <t>6 roundtables, one in each region</t>
  </si>
  <si>
    <t>Total Contractual Costs</t>
  </si>
  <si>
    <t>Local Match</t>
  </si>
  <si>
    <t>Total Match</t>
  </si>
  <si>
    <t>Type</t>
  </si>
  <si>
    <t>Facilitation Services</t>
  </si>
  <si>
    <t>Details</t>
  </si>
  <si>
    <t>An RFP was published and six bids were received, contractor was selected based on value.</t>
  </si>
  <si>
    <t>Needs to interface with the rest of the enterprise web, only one vendor is capable of providing.</t>
  </si>
  <si>
    <t>Must be within your NICRA from your cognizant agency and provide basis for calculations</t>
  </si>
  <si>
    <t>Local EDO</t>
  </si>
  <si>
    <t>Space for Organization</t>
  </si>
  <si>
    <t>Market rate for 1200 sq. ft of office space, 18 months</t>
  </si>
  <si>
    <t>Local Foundation</t>
  </si>
  <si>
    <t>Cash</t>
  </si>
  <si>
    <t>Organization</t>
  </si>
  <si>
    <t>From "Match"Tab</t>
  </si>
  <si>
    <t>Must match the Total Project Budget Line</t>
  </si>
  <si>
    <t>Must match the Total Project Cost Line</t>
  </si>
  <si>
    <t>Draft Final Report and Present to EDA</t>
  </si>
  <si>
    <t>Financial Closeout Preparation</t>
  </si>
  <si>
    <t>Program Associate</t>
  </si>
  <si>
    <t>Total Cost by Employee</t>
  </si>
  <si>
    <r>
      <t>Equipment</t>
    </r>
    <r>
      <rPr>
        <sz val="10"/>
        <color theme="1"/>
        <rFont val="Calibri"/>
        <family val="2"/>
        <scheme val="minor"/>
      </rPr>
      <t xml:space="preserve"> - Exceeds $5000, must be tracked through the life of award, and isn't normally part of RNTA projects but could be justified. More information about equipment can be found in 2 CFR 200.313</t>
    </r>
  </si>
  <si>
    <r>
      <t xml:space="preserve">Travel - </t>
    </r>
    <r>
      <rPr>
        <sz val="10"/>
        <color theme="1"/>
        <rFont val="Calibri"/>
        <family val="2"/>
        <scheme val="minor"/>
      </rPr>
      <t>More information on Travel can be found in 2 CFR 200.474.</t>
    </r>
  </si>
  <si>
    <r>
      <t>Supplies</t>
    </r>
    <r>
      <rPr>
        <sz val="10"/>
        <color theme="1"/>
        <rFont val="Calibri"/>
        <family val="2"/>
        <scheme val="minor"/>
      </rPr>
      <t xml:space="preserve"> - Supplies must be identified by item and have a nexus to the purpose of the award. Miscelleneous is not sufficient. More information can be found in 2 CFR 200.314.</t>
    </r>
  </si>
  <si>
    <r>
      <t xml:space="preserve">Contractual </t>
    </r>
    <r>
      <rPr>
        <sz val="10"/>
        <color theme="1"/>
        <rFont val="Calibri"/>
        <family val="2"/>
        <scheme val="minor"/>
      </rPr>
      <t>- Procurements must follow 2 CFR 200 Section 317-326.</t>
    </r>
    <r>
      <rPr>
        <b/>
        <sz val="10"/>
        <color theme="1"/>
        <rFont val="Calibri"/>
        <family val="2"/>
        <scheme val="minor"/>
      </rPr>
      <t xml:space="preserve">
</t>
    </r>
  </si>
  <si>
    <t>Valuation Method and Purpose</t>
  </si>
  <si>
    <t>Cash Match for Personnel costs, unencumbered and available</t>
  </si>
  <si>
    <t>Total Fringe Costs - 25% Rate (Please Provide the Basis for Fringe Calculations)</t>
  </si>
  <si>
    <t>Indirect Charges (26.3% Rate Overall)</t>
  </si>
  <si>
    <t>From the Organization Direct Costs</t>
  </si>
  <si>
    <t>From Personnel and Fringe</t>
  </si>
  <si>
    <t>This is the Federal Grant Rate</t>
  </si>
  <si>
    <t>Annual $ from Award</t>
  </si>
  <si>
    <t>Numbers of Years</t>
  </si>
  <si>
    <t>Organization Providing Match</t>
  </si>
  <si>
    <t>Personnel Plan - Organization</t>
  </si>
  <si>
    <t>EDA will not fund Construction as part of the C19 funds for UC/EDD/RLF</t>
  </si>
  <si>
    <r>
      <t>Construction</t>
    </r>
    <r>
      <rPr>
        <sz val="10"/>
        <color theme="1"/>
        <rFont val="Calibri"/>
        <family val="2"/>
        <scheme val="minor"/>
      </rPr>
      <t xml:space="preserve"> - EDA doesn't anticipate allowing construction costs as part of the C19 funds for UC/EDD/RLF projects.</t>
    </r>
  </si>
  <si>
    <t>N/A</t>
  </si>
  <si>
    <t>Total Construction Costs</t>
  </si>
  <si>
    <t>Other - EDA prefers that items of cost be listed, however, for cost categories which must be included in "Other" please use this below.</t>
  </si>
  <si>
    <t>Travel Scholarships</t>
  </si>
  <si>
    <t>$600 per participant</t>
  </si>
  <si>
    <t>allow 20 participants to travel who justify the need.</t>
  </si>
  <si>
    <t>Total Other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</si>
</sst>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rgb="FFDA525C"/>
        <bgColor indexed="64"/>
      </patternFill>
    </fill>
    <fill>
      <patternFill patternType="solid">
        <fgColor theme="0" tint="-4.9989318521683403E-2"/>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3" fillId="0" borderId="1" xfId="0" applyFont="1" applyBorder="1" applyAlignment="1">
      <alignment vertical="center"/>
    </xf>
    <xf numFmtId="0" fontId="3" fillId="0" borderId="3" xfId="0" applyFont="1" applyBorder="1" applyAlignment="1">
      <alignment vertical="center"/>
    </xf>
    <xf numFmtId="9" fontId="3" fillId="0" borderId="1" xfId="2" applyFont="1" applyBorder="1" applyAlignment="1">
      <alignment vertical="center"/>
    </xf>
    <xf numFmtId="0" fontId="0" fillId="0" borderId="5" xfId="0" applyBorder="1"/>
    <xf numFmtId="0" fontId="0" fillId="0" borderId="5" xfId="0" applyBorder="1" applyAlignment="1">
      <alignment horizontal="center"/>
    </xf>
    <xf numFmtId="0" fontId="0" fillId="2" borderId="5" xfId="0" applyFill="1" applyBorder="1" applyAlignment="1">
      <alignment horizontal="center"/>
    </xf>
    <xf numFmtId="0" fontId="0" fillId="3" borderId="5" xfId="0" applyFill="1" applyBorder="1" applyAlignment="1">
      <alignment horizontal="center"/>
    </xf>
    <xf numFmtId="0" fontId="0" fillId="4" borderId="5" xfId="0" applyFill="1" applyBorder="1" applyAlignment="1">
      <alignment horizontal="center"/>
    </xf>
    <xf numFmtId="0" fontId="0" fillId="0" borderId="0" xfId="0" applyAlignment="1">
      <alignment horizontal="center"/>
    </xf>
    <xf numFmtId="8" fontId="3" fillId="0" borderId="2" xfId="0" applyNumberFormat="1" applyFont="1" applyBorder="1" applyAlignment="1">
      <alignment horizontal="center" vertical="center" wrapText="1"/>
    </xf>
    <xf numFmtId="8" fontId="3" fillId="0" borderId="4" xfId="0" applyNumberFormat="1" applyFont="1" applyBorder="1" applyAlignment="1">
      <alignment horizontal="center" vertical="center" wrapText="1"/>
    </xf>
    <xf numFmtId="6" fontId="0" fillId="0" borderId="5" xfId="0" applyNumberFormat="1" applyBorder="1"/>
    <xf numFmtId="9" fontId="0" fillId="0" borderId="5" xfId="0" applyNumberFormat="1" applyBorder="1"/>
    <xf numFmtId="6" fontId="2" fillId="0" borderId="5" xfId="0" applyNumberFormat="1" applyFont="1" applyBorder="1"/>
    <xf numFmtId="0" fontId="4" fillId="0" borderId="5" xfId="0" applyFont="1" applyBorder="1" applyAlignment="1">
      <alignment horizontal="center"/>
    </xf>
    <xf numFmtId="164" fontId="0" fillId="0" borderId="5" xfId="2" applyNumberFormat="1" applyFont="1" applyBorder="1" applyAlignment="1">
      <alignment horizontal="center"/>
    </xf>
    <xf numFmtId="0" fontId="5" fillId="0" borderId="3" xfId="0" applyFont="1" applyBorder="1" applyAlignment="1">
      <alignment vertical="center"/>
    </xf>
    <xf numFmtId="8" fontId="5" fillId="0" borderId="4" xfId="0" applyNumberFormat="1" applyFont="1" applyBorder="1" applyAlignment="1">
      <alignment horizontal="center" vertical="center" wrapText="1"/>
    </xf>
    <xf numFmtId="44" fontId="3" fillId="0" borderId="0" xfId="1" applyFont="1" applyBorder="1" applyAlignment="1">
      <alignment vertical="center"/>
    </xf>
    <xf numFmtId="8" fontId="3" fillId="0" borderId="0" xfId="0" applyNumberFormat="1" applyFont="1" applyBorder="1" applyAlignment="1">
      <alignment horizontal="center" vertical="center" wrapText="1"/>
    </xf>
    <xf numFmtId="9" fontId="3" fillId="0" borderId="0" xfId="2" applyFont="1" applyBorder="1" applyAlignment="1">
      <alignment vertical="center"/>
    </xf>
    <xf numFmtId="8" fontId="5" fillId="0" borderId="0" xfId="0" applyNumberFormat="1" applyFont="1" applyBorder="1" applyAlignment="1">
      <alignment horizontal="center" vertical="center" wrapText="1"/>
    </xf>
    <xf numFmtId="0" fontId="0" fillId="0" borderId="1" xfId="0" applyBorder="1" applyAlignment="1">
      <alignment horizontal="center" vertical="center"/>
    </xf>
    <xf numFmtId="0" fontId="4" fillId="0" borderId="0" xfId="0" applyFont="1"/>
    <xf numFmtId="0" fontId="2" fillId="0" borderId="0" xfId="0" applyFont="1" applyBorder="1" applyAlignment="1">
      <alignment horizontal="center"/>
    </xf>
    <xf numFmtId="6" fontId="2" fillId="0" borderId="0" xfId="0" applyNumberFormat="1" applyFont="1" applyBorder="1"/>
    <xf numFmtId="0" fontId="0" fillId="0" borderId="5" xfId="0" applyBorder="1" applyAlignment="1">
      <alignment vertical="top"/>
    </xf>
    <xf numFmtId="0" fontId="0" fillId="0" borderId="5" xfId="0" applyBorder="1" applyAlignment="1">
      <alignment vertical="top" wrapText="1"/>
    </xf>
    <xf numFmtId="6" fontId="0" fillId="0" borderId="5" xfId="0" applyNumberFormat="1" applyBorder="1" applyAlignment="1">
      <alignment vertical="top"/>
    </xf>
    <xf numFmtId="0" fontId="0" fillId="0" borderId="5" xfId="0" applyBorder="1" applyAlignment="1">
      <alignment horizontal="center"/>
    </xf>
    <xf numFmtId="0" fontId="2" fillId="0" borderId="5" xfId="0" applyFont="1" applyBorder="1" applyAlignment="1">
      <alignment horizontal="center"/>
    </xf>
    <xf numFmtId="0" fontId="2" fillId="0" borderId="5" xfId="0" applyFont="1" applyBorder="1"/>
    <xf numFmtId="8" fontId="3" fillId="0" borderId="1" xfId="1" applyNumberFormat="1" applyFont="1" applyBorder="1" applyAlignment="1">
      <alignment horizontal="center" vertical="center"/>
    </xf>
    <xf numFmtId="2" fontId="0" fillId="0" borderId="5" xfId="0" applyNumberFormat="1" applyBorder="1"/>
    <xf numFmtId="0" fontId="2" fillId="0" borderId="5" xfId="0" applyFont="1" applyBorder="1" applyAlignment="1">
      <alignment horizontal="center"/>
    </xf>
    <xf numFmtId="0" fontId="2" fillId="5" borderId="5" xfId="0" applyFont="1" applyFill="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5" borderId="6" xfId="0" applyFont="1" applyFill="1" applyBorder="1" applyAlignment="1">
      <alignment horizontal="left"/>
    </xf>
    <xf numFmtId="0" fontId="2" fillId="5" borderId="7" xfId="0" applyFont="1" applyFill="1" applyBorder="1" applyAlignment="1">
      <alignment horizontal="left"/>
    </xf>
    <xf numFmtId="0" fontId="2" fillId="5" borderId="8" xfId="0" applyFont="1" applyFill="1" applyBorder="1" applyAlignment="1">
      <alignment horizontal="left"/>
    </xf>
    <xf numFmtId="0" fontId="6" fillId="5" borderId="6" xfId="0" applyFont="1" applyFill="1" applyBorder="1" applyAlignment="1">
      <alignment horizontal="left" wrapText="1"/>
    </xf>
    <xf numFmtId="0" fontId="6" fillId="5" borderId="7" xfId="0" applyFont="1" applyFill="1" applyBorder="1" applyAlignment="1">
      <alignment horizontal="left" wrapText="1"/>
    </xf>
    <xf numFmtId="0" fontId="6" fillId="5" borderId="8" xfId="0" applyFont="1" applyFill="1" applyBorder="1" applyAlignment="1">
      <alignment horizontal="left" wrapText="1"/>
    </xf>
    <xf numFmtId="0" fontId="7" fillId="5" borderId="6" xfId="0" applyFont="1" applyFill="1" applyBorder="1" applyAlignment="1">
      <alignment horizontal="left" wrapText="1"/>
    </xf>
    <xf numFmtId="0" fontId="6" fillId="5" borderId="6" xfId="0" applyFont="1" applyFill="1" applyBorder="1" applyAlignment="1">
      <alignment horizontal="left"/>
    </xf>
    <xf numFmtId="0" fontId="6" fillId="5" borderId="7" xfId="0" applyFont="1" applyFill="1" applyBorder="1" applyAlignment="1">
      <alignment horizontal="left"/>
    </xf>
    <xf numFmtId="0" fontId="6" fillId="5" borderId="8"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11</xdr:col>
      <xdr:colOff>8313</xdr:colOff>
      <xdr:row>13</xdr:row>
      <xdr:rowOff>8314</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24445"/>
          <a:ext cx="6941128" cy="2269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RNTA Program Applications in accordance with the required, standard OMB approved forms (SF-424, SF-424A and Budget Narrative). It in no way impedes applications via other means nor is it required to be considered for EDA funding – this is not an additional information collection. </a:t>
          </a: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Costs must be substantiated</a:t>
          </a:r>
          <a:r>
            <a:rPr lang="en-US" sz="1100" baseline="0">
              <a:solidFill>
                <a:schemeClr val="dk1"/>
              </a:solidFill>
              <a:effectLst/>
              <a:latin typeface="+mn-lt"/>
              <a:ea typeface="+mn-ea"/>
              <a:cs typeface="+mn-cs"/>
            </a:rPr>
            <a:t> to the point that the award official can determine whether or not proposed costs: appear allowable, reasonable, allocable, necessary to meet any other requirements specific to the cost/project/recipient, critical to the execution of the scope of work and supported by the non-federal entity's internal policies. This optional workbook can help your organization meet those requirements.</a:t>
          </a:r>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175260</xdr:colOff>
      <xdr:row>12</xdr:row>
      <xdr:rowOff>99060</xdr:rowOff>
    </xdr:from>
    <xdr:to>
      <xdr:col>13</xdr:col>
      <xdr:colOff>464820</xdr:colOff>
      <xdr:row>17</xdr:row>
      <xdr:rowOff>99060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644140" y="1927860"/>
          <a:ext cx="547116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a:t>
          </a:r>
          <a:r>
            <a:rPr lang="en-US" sz="1100" baseline="0"/>
            <a:t> - 1. Leave the months as numeric values - the Project Scope of Work should remain in general terms for the period of performance.  2. The Tasks and Deliverables included here are examples, they should be updated to include the project specific tasks and deliverables for which you are applying for federal funds.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70659</xdr:colOff>
      <xdr:row>3</xdr:row>
      <xdr:rowOff>1384</xdr:rowOff>
    </xdr:from>
    <xdr:to>
      <xdr:col>2</xdr:col>
      <xdr:colOff>1510839</xdr:colOff>
      <xdr:row>7</xdr:row>
      <xdr:rowOff>191193</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70659" y="691340"/>
          <a:ext cx="2579024" cy="102108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Line Item Budget Part A: This displays all grant resources and their source. It also calculates the Grant Rate.</a:t>
          </a:r>
        </a:p>
      </xdr:txBody>
    </xdr:sp>
    <xdr:clientData/>
  </xdr:twoCellAnchor>
  <xdr:twoCellAnchor>
    <xdr:from>
      <xdr:col>0</xdr:col>
      <xdr:colOff>94904</xdr:colOff>
      <xdr:row>10</xdr:row>
      <xdr:rowOff>31867</xdr:rowOff>
    </xdr:from>
    <xdr:to>
      <xdr:col>2</xdr:col>
      <xdr:colOff>1468582</xdr:colOff>
      <xdr:row>18</xdr:row>
      <xdr:rowOff>41565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4904" y="1602972"/>
          <a:ext cx="2512522" cy="167224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Line Item Budget Part B: This displays all grant resources as dedicated to the lines on the 424A - No other categories should be displayed. Please demonstrate that your ICR displayed is compliant with your NICRA documentation. This describes all resources going into the project (not exclusively EDA's share).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56803</xdr:colOff>
      <xdr:row>0</xdr:row>
      <xdr:rowOff>66502</xdr:rowOff>
    </xdr:from>
    <xdr:to>
      <xdr:col>3</xdr:col>
      <xdr:colOff>2053243</xdr:colOff>
      <xdr:row>2</xdr:row>
      <xdr:rowOff>66501</xdr:rowOff>
    </xdr:to>
    <xdr:sp macro="" textlink="">
      <xdr:nvSpPr>
        <xdr:cNvPr id="4" name="TextBox 3">
          <a:extLst>
            <a:ext uri="{FF2B5EF4-FFF2-40B4-BE49-F238E27FC236}">
              <a16:creationId xmlns:a16="http://schemas.microsoft.com/office/drawing/2014/main" id="{DF73F387-904D-49DD-8BA6-104C26C62B62}"/>
            </a:ext>
          </a:extLst>
        </xdr:cNvPr>
        <xdr:cNvSpPr txBox="1"/>
      </xdr:nvSpPr>
      <xdr:spPr>
        <a:xfrm>
          <a:off x="56803" y="66502"/>
          <a:ext cx="4747953" cy="4904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linked to the individual categories which are required for the SF-424, SF-424A and Budget Narrative.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216129</xdr:colOff>
      <xdr:row>9</xdr:row>
      <xdr:rowOff>141318</xdr:rowOff>
    </xdr:from>
    <xdr:to>
      <xdr:col>7</xdr:col>
      <xdr:colOff>1022464</xdr:colOff>
      <xdr:row>16</xdr:row>
      <xdr:rowOff>149629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15140" y="2626823"/>
          <a:ext cx="7913717" cy="13466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Personnel Costs</a:t>
          </a:r>
          <a:r>
            <a:rPr lang="en-US" sz="1100" baseline="0"/>
            <a:t> should be calculated to account for all personnel costs charged to the grant and should include both matching and federal resources.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Further, Fringe Costs should be calculated and documented based on personnel projections - supporting documents and policies should be provided upon request. More information on Fringe benefits can be found in 2 CFR </a:t>
          </a:r>
          <a:r>
            <a:rPr lang="en-US" sz="1100" b="0" i="0">
              <a:solidFill>
                <a:schemeClr val="dk1"/>
              </a:solidFill>
              <a:effectLst/>
              <a:latin typeface="+mn-lt"/>
              <a:ea typeface="+mn-ea"/>
              <a:cs typeface="+mn-cs"/>
            </a:rPr>
            <a:t>200.431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Assume this example project has an 18 month period of performance, although actual projects will vary. </a:t>
          </a:r>
          <a:endParaRPr lang="en-US" sz="1100" b="0" baseline="0"/>
        </a:p>
        <a:p>
          <a:endParaRPr lang="en-US" sz="1100"/>
        </a:p>
      </xdr:txBody>
    </xdr:sp>
    <xdr:clientData/>
  </xdr:twoCellAnchor>
  <xdr:twoCellAnchor>
    <xdr:from>
      <xdr:col>1</xdr:col>
      <xdr:colOff>1255222</xdr:colOff>
      <xdr:row>0</xdr:row>
      <xdr:rowOff>91440</xdr:rowOff>
    </xdr:from>
    <xdr:to>
      <xdr:col>7</xdr:col>
      <xdr:colOff>448887</xdr:colOff>
      <xdr:row>1</xdr:row>
      <xdr:rowOff>149629</xdr:rowOff>
    </xdr:to>
    <xdr:sp macro="" textlink="">
      <xdr:nvSpPr>
        <xdr:cNvPr id="3" name="TextBox 2">
          <a:extLst>
            <a:ext uri="{FF2B5EF4-FFF2-40B4-BE49-F238E27FC236}">
              <a16:creationId xmlns:a16="http://schemas.microsoft.com/office/drawing/2014/main" id="{37AAD73C-AF0F-4890-A5FC-8C8A76EB4AFB}"/>
            </a:ext>
          </a:extLst>
        </xdr:cNvPr>
        <xdr:cNvSpPr txBox="1"/>
      </xdr:nvSpPr>
      <xdr:spPr>
        <a:xfrm>
          <a:off x="1654233" y="91440"/>
          <a:ext cx="6301047" cy="249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Describe your</a:t>
          </a:r>
          <a:r>
            <a:rPr lang="en-US" sz="1100" baseline="0"/>
            <a:t> staffing plan based on position and supporting data.</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224444</xdr:colOff>
      <xdr:row>41</xdr:row>
      <xdr:rowOff>8313</xdr:rowOff>
    </xdr:from>
    <xdr:to>
      <xdr:col>25</xdr:col>
      <xdr:colOff>99754</xdr:colOff>
      <xdr:row>46</xdr:row>
      <xdr:rowOff>157941</xdr:rowOff>
    </xdr:to>
    <xdr:sp macro="" textlink="">
      <xdr:nvSpPr>
        <xdr:cNvPr id="2" name="TextBox 1">
          <a:extLst>
            <a:ext uri="{FF2B5EF4-FFF2-40B4-BE49-F238E27FC236}">
              <a16:creationId xmlns:a16="http://schemas.microsoft.com/office/drawing/2014/main" id="{E3A730F7-20B0-4014-809D-7671DF227DF8}"/>
            </a:ext>
          </a:extLst>
        </xdr:cNvPr>
        <xdr:cNvSpPr txBox="1"/>
      </xdr:nvSpPr>
      <xdr:spPr>
        <a:xfrm>
          <a:off x="8703426" y="6492240"/>
          <a:ext cx="7065819" cy="1105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Match </a:t>
          </a:r>
          <a:r>
            <a:rPr lang="en-US" sz="1100" baseline="0"/>
            <a:t>must meet the requirements of the Uniform Guidance, including 2 CFR 200.306; 13 CFR part 301, subpart D; the Notice of Funding Opportunity; and any other applicable authority. EDA’s forthcoming FAQ document for match summarizes many of these requirements. </a:t>
          </a:r>
          <a:endParaRPr lang="en-US" sz="1100"/>
        </a:p>
      </xdr:txBody>
    </xdr:sp>
    <xdr:clientData/>
  </xdr:twoCellAnchor>
  <xdr:twoCellAnchor>
    <xdr:from>
      <xdr:col>5</xdr:col>
      <xdr:colOff>166255</xdr:colOff>
      <xdr:row>24</xdr:row>
      <xdr:rowOff>66501</xdr:rowOff>
    </xdr:from>
    <xdr:to>
      <xdr:col>20</xdr:col>
      <xdr:colOff>157942</xdr:colOff>
      <xdr:row>26</xdr:row>
      <xdr:rowOff>166255</xdr:rowOff>
    </xdr:to>
    <xdr:sp macro="" textlink="">
      <xdr:nvSpPr>
        <xdr:cNvPr id="3" name="TextBox 2">
          <a:extLst>
            <a:ext uri="{FF2B5EF4-FFF2-40B4-BE49-F238E27FC236}">
              <a16:creationId xmlns:a16="http://schemas.microsoft.com/office/drawing/2014/main" id="{5C1B6766-49F1-434A-B5FD-5FDB179AB53B}"/>
            </a:ext>
          </a:extLst>
        </xdr:cNvPr>
        <xdr:cNvSpPr txBox="1"/>
      </xdr:nvSpPr>
      <xdr:spPr>
        <a:xfrm>
          <a:off x="8645237" y="4829694"/>
          <a:ext cx="5810596" cy="6733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Procurements</a:t>
          </a:r>
          <a:r>
            <a:rPr lang="en-US" sz="1100" baseline="0"/>
            <a:t> must follow 2 CFR 200 Section 317-326.</a:t>
          </a:r>
          <a:endParaRPr lang="en-US" sz="1100"/>
        </a:p>
      </xdr:txBody>
    </xdr:sp>
    <xdr:clientData/>
  </xdr:twoCellAnchor>
  <xdr:twoCellAnchor>
    <xdr:from>
      <xdr:col>1</xdr:col>
      <xdr:colOff>1182254</xdr:colOff>
      <xdr:row>0</xdr:row>
      <xdr:rowOff>55418</xdr:rowOff>
    </xdr:from>
    <xdr:to>
      <xdr:col>3</xdr:col>
      <xdr:colOff>2835564</xdr:colOff>
      <xdr:row>1</xdr:row>
      <xdr:rowOff>147782</xdr:rowOff>
    </xdr:to>
    <xdr:sp macro="" textlink="">
      <xdr:nvSpPr>
        <xdr:cNvPr id="4" name="TextBox 3">
          <a:extLst>
            <a:ext uri="{FF2B5EF4-FFF2-40B4-BE49-F238E27FC236}">
              <a16:creationId xmlns:a16="http://schemas.microsoft.com/office/drawing/2014/main" id="{AAE457A3-114E-4785-AC78-631325FC442E}"/>
            </a:ext>
          </a:extLst>
        </xdr:cNvPr>
        <xdr:cNvSpPr txBox="1"/>
      </xdr:nvSpPr>
      <xdr:spPr>
        <a:xfrm>
          <a:off x="1459345" y="55418"/>
          <a:ext cx="5357091" cy="286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Insert</a:t>
          </a:r>
          <a:r>
            <a:rPr lang="en-US" sz="1100" b="1" baseline="0"/>
            <a:t> values for all cost categories - they will calculate in the 424 Tab.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dimension ref="A1"/>
  <sheetViews>
    <sheetView tabSelected="1" workbookViewId="0">
      <selection activeCell="A2" sqref="A2"/>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18"/>
  <sheetViews>
    <sheetView topLeftCell="A4" workbookViewId="0">
      <selection activeCell="B4" sqref="B4"/>
    </sheetView>
  </sheetViews>
  <sheetFormatPr defaultColWidth="5.28515625" defaultRowHeight="15" x14ac:dyDescent="0.25"/>
  <cols>
    <col min="1" max="1" width="4.140625" customWidth="1"/>
    <col min="2" max="2" width="30.5703125" bestFit="1" customWidth="1"/>
    <col min="3" max="20" width="7.5703125" customWidth="1"/>
  </cols>
  <sheetData>
    <row r="2" spans="2:20" x14ac:dyDescent="0.25">
      <c r="B2" s="4"/>
      <c r="C2" s="35" t="s">
        <v>3</v>
      </c>
      <c r="D2" s="35"/>
      <c r="E2" s="35"/>
      <c r="F2" s="35"/>
      <c r="G2" s="35"/>
      <c r="H2" s="35"/>
      <c r="I2" s="35"/>
      <c r="J2" s="35"/>
      <c r="K2" s="35"/>
      <c r="L2" s="35"/>
      <c r="M2" s="35"/>
      <c r="N2" s="35"/>
      <c r="O2" s="35"/>
      <c r="P2" s="35"/>
      <c r="Q2" s="35"/>
      <c r="R2" s="35"/>
      <c r="S2" s="35"/>
      <c r="T2" s="35"/>
    </row>
    <row r="3" spans="2:20" x14ac:dyDescent="0.25">
      <c r="B3" s="32" t="s">
        <v>14</v>
      </c>
      <c r="C3" s="31">
        <v>1</v>
      </c>
      <c r="D3" s="31">
        <v>2</v>
      </c>
      <c r="E3" s="31">
        <v>3</v>
      </c>
      <c r="F3" s="31">
        <v>4</v>
      </c>
      <c r="G3" s="31">
        <v>5</v>
      </c>
      <c r="H3" s="31">
        <v>6</v>
      </c>
      <c r="I3" s="31">
        <v>7</v>
      </c>
      <c r="J3" s="31">
        <v>8</v>
      </c>
      <c r="K3" s="31">
        <v>9</v>
      </c>
      <c r="L3" s="31">
        <v>10</v>
      </c>
      <c r="M3" s="31">
        <v>11</v>
      </c>
      <c r="N3" s="31">
        <v>12</v>
      </c>
      <c r="O3" s="31">
        <v>13</v>
      </c>
      <c r="P3" s="31">
        <v>14</v>
      </c>
      <c r="Q3" s="31">
        <v>15</v>
      </c>
      <c r="R3" s="31">
        <v>16</v>
      </c>
      <c r="S3" s="31">
        <v>17</v>
      </c>
      <c r="T3" s="31">
        <v>18</v>
      </c>
    </row>
    <row r="4" spans="2:20" x14ac:dyDescent="0.25">
      <c r="B4" s="4" t="s">
        <v>4</v>
      </c>
      <c r="C4" s="6"/>
      <c r="D4" s="7"/>
      <c r="E4" s="8"/>
      <c r="F4" s="5"/>
      <c r="G4" s="5"/>
      <c r="H4" s="5"/>
      <c r="I4" s="5"/>
      <c r="J4" s="5"/>
      <c r="K4" s="5"/>
      <c r="L4" s="5"/>
      <c r="M4" s="5"/>
      <c r="N4" s="5"/>
      <c r="O4" s="5"/>
      <c r="P4" s="5"/>
      <c r="Q4" s="5"/>
      <c r="R4" s="5"/>
      <c r="S4" s="5"/>
      <c r="T4" s="5"/>
    </row>
    <row r="5" spans="2:20" x14ac:dyDescent="0.25">
      <c r="B5" s="4" t="s">
        <v>5</v>
      </c>
      <c r="C5" s="6"/>
      <c r="D5" s="7"/>
      <c r="E5" s="7"/>
      <c r="F5" s="7"/>
      <c r="G5" s="8"/>
      <c r="H5" s="5"/>
      <c r="I5" s="5"/>
      <c r="J5" s="5"/>
      <c r="K5" s="5"/>
      <c r="L5" s="5"/>
      <c r="M5" s="5"/>
      <c r="N5" s="5"/>
      <c r="O5" s="5"/>
      <c r="P5" s="5"/>
      <c r="Q5" s="5"/>
      <c r="R5" s="5"/>
      <c r="S5" s="5"/>
      <c r="T5" s="5"/>
    </row>
    <row r="6" spans="2:20" x14ac:dyDescent="0.25">
      <c r="B6" s="4" t="s">
        <v>6</v>
      </c>
      <c r="C6" s="5"/>
      <c r="D6" s="5"/>
      <c r="E6" s="5"/>
      <c r="F6" s="5"/>
      <c r="G6" s="5"/>
      <c r="H6" s="5"/>
      <c r="I6" s="5"/>
      <c r="J6" s="5"/>
      <c r="K6" s="5"/>
      <c r="L6" s="5"/>
      <c r="M6" s="5"/>
      <c r="N6" s="5"/>
      <c r="O6" s="5"/>
      <c r="P6" s="5"/>
      <c r="Q6" s="5"/>
      <c r="R6" s="5"/>
      <c r="S6" s="5"/>
      <c r="T6" s="5"/>
    </row>
    <row r="7" spans="2:20" x14ac:dyDescent="0.25">
      <c r="B7" s="4" t="s">
        <v>7</v>
      </c>
      <c r="C7" s="5"/>
      <c r="D7" s="5"/>
      <c r="E7" s="5"/>
      <c r="F7" s="5"/>
      <c r="G7" s="5"/>
      <c r="H7" s="5"/>
      <c r="I7" s="5"/>
      <c r="J7" s="5"/>
      <c r="K7" s="5"/>
      <c r="L7" s="5"/>
      <c r="M7" s="5"/>
      <c r="N7" s="5"/>
      <c r="O7" s="5"/>
      <c r="P7" s="5"/>
      <c r="Q7" s="5"/>
      <c r="R7" s="5"/>
      <c r="S7" s="5"/>
      <c r="T7" s="5"/>
    </row>
    <row r="8" spans="2:20" x14ac:dyDescent="0.25">
      <c r="B8" s="4" t="s">
        <v>8</v>
      </c>
      <c r="C8" s="5"/>
      <c r="D8" s="5"/>
      <c r="E8" s="5"/>
      <c r="F8" s="5"/>
      <c r="G8" s="5"/>
      <c r="H8" s="5"/>
      <c r="I8" s="5"/>
      <c r="J8" s="5"/>
      <c r="K8" s="5"/>
      <c r="L8" s="5"/>
      <c r="M8" s="5"/>
      <c r="N8" s="5"/>
      <c r="O8" s="5"/>
      <c r="P8" s="5"/>
      <c r="Q8" s="5"/>
      <c r="R8" s="5"/>
      <c r="S8" s="5"/>
      <c r="T8" s="5"/>
    </row>
    <row r="9" spans="2:20" x14ac:dyDescent="0.25">
      <c r="B9" s="4" t="s">
        <v>9</v>
      </c>
      <c r="C9" s="5"/>
      <c r="D9" s="5"/>
      <c r="E9" s="5"/>
      <c r="F9" s="5"/>
      <c r="G9" s="5"/>
      <c r="H9" s="5"/>
      <c r="I9" s="5"/>
      <c r="J9" s="5"/>
      <c r="K9" s="5"/>
      <c r="L9" s="5"/>
      <c r="M9" s="5"/>
      <c r="N9" s="5"/>
      <c r="O9" s="5"/>
      <c r="P9" s="5"/>
      <c r="Q9" s="5"/>
      <c r="R9" s="5"/>
      <c r="S9" s="5"/>
      <c r="T9" s="5"/>
    </row>
    <row r="10" spans="2:20" x14ac:dyDescent="0.25">
      <c r="B10" s="4" t="s">
        <v>10</v>
      </c>
      <c r="C10" s="5"/>
      <c r="D10" s="5"/>
      <c r="E10" s="5"/>
      <c r="F10" s="5"/>
      <c r="G10" s="5"/>
      <c r="H10" s="5"/>
      <c r="I10" s="5"/>
      <c r="J10" s="5"/>
      <c r="K10" s="5"/>
      <c r="L10" s="5"/>
      <c r="M10" s="5"/>
      <c r="N10" s="5"/>
      <c r="O10" s="5"/>
      <c r="P10" s="5"/>
      <c r="Q10" s="6"/>
      <c r="R10" s="7"/>
      <c r="S10" s="8"/>
      <c r="T10" s="8"/>
    </row>
    <row r="11" spans="2:20" x14ac:dyDescent="0.25">
      <c r="B11" s="4" t="s">
        <v>99</v>
      </c>
      <c r="C11" s="30"/>
      <c r="D11" s="30"/>
      <c r="E11" s="30"/>
      <c r="F11" s="30"/>
      <c r="G11" s="30"/>
      <c r="H11" s="30"/>
      <c r="I11" s="30"/>
      <c r="J11" s="30"/>
      <c r="K11" s="30"/>
      <c r="L11" s="30"/>
      <c r="M11" s="30"/>
      <c r="N11" s="30"/>
      <c r="O11" s="30"/>
      <c r="P11" s="30"/>
      <c r="Q11" s="30"/>
      <c r="R11" s="6"/>
      <c r="S11" s="7"/>
      <c r="T11" s="8"/>
    </row>
    <row r="12" spans="2:20" x14ac:dyDescent="0.25">
      <c r="B12" s="4" t="s">
        <v>100</v>
      </c>
      <c r="C12" s="30"/>
      <c r="D12" s="30"/>
      <c r="E12" s="30"/>
      <c r="F12" s="30"/>
      <c r="G12" s="30"/>
      <c r="H12" s="30"/>
      <c r="I12" s="30"/>
      <c r="J12" s="30"/>
      <c r="K12" s="30"/>
      <c r="L12" s="30"/>
      <c r="M12" s="30"/>
      <c r="N12" s="30"/>
      <c r="O12" s="30"/>
      <c r="P12" s="30"/>
      <c r="Q12" s="30"/>
      <c r="R12" s="6"/>
      <c r="S12" s="7"/>
      <c r="T12" s="8"/>
    </row>
    <row r="13" spans="2:20" x14ac:dyDescent="0.25">
      <c r="C13" s="9"/>
      <c r="D13" s="9"/>
      <c r="E13" s="9"/>
      <c r="F13" s="9"/>
      <c r="G13" s="9"/>
      <c r="H13" s="9"/>
      <c r="I13" s="9"/>
      <c r="J13" s="9"/>
      <c r="K13" s="9"/>
      <c r="L13" s="9"/>
      <c r="M13" s="9"/>
      <c r="N13" s="9"/>
      <c r="O13" s="9"/>
      <c r="P13" s="9"/>
      <c r="Q13" s="9"/>
      <c r="R13" s="9"/>
      <c r="S13" s="9"/>
      <c r="T13" s="9"/>
    </row>
    <row r="14" spans="2:20" x14ac:dyDescent="0.25">
      <c r="B14" s="4" t="s">
        <v>11</v>
      </c>
      <c r="C14" s="6"/>
      <c r="D14" s="9"/>
      <c r="E14" s="9"/>
      <c r="F14" s="9"/>
      <c r="G14" s="9"/>
      <c r="H14" s="9"/>
      <c r="I14" s="9"/>
      <c r="J14" s="9"/>
      <c r="K14" s="9"/>
      <c r="L14" s="9"/>
      <c r="M14" s="9"/>
      <c r="N14" s="9"/>
      <c r="O14" s="9"/>
      <c r="P14" s="9"/>
      <c r="Q14" s="9"/>
      <c r="R14" s="9"/>
      <c r="S14" s="9"/>
      <c r="T14" s="9"/>
    </row>
    <row r="15" spans="2:20" x14ac:dyDescent="0.25">
      <c r="B15" s="4" t="s">
        <v>12</v>
      </c>
      <c r="C15" s="7"/>
      <c r="D15" s="9"/>
      <c r="E15" s="9"/>
      <c r="F15" s="9"/>
      <c r="G15" s="9"/>
      <c r="H15" s="9"/>
      <c r="I15" s="9"/>
      <c r="J15" s="9"/>
      <c r="K15" s="9"/>
      <c r="L15" s="9"/>
      <c r="M15" s="9"/>
      <c r="N15" s="9"/>
      <c r="O15" s="9"/>
      <c r="P15" s="9"/>
      <c r="Q15" s="9"/>
      <c r="R15" s="9"/>
      <c r="S15" s="9"/>
      <c r="T15" s="9"/>
    </row>
    <row r="16" spans="2:20" x14ac:dyDescent="0.25">
      <c r="B16" s="4" t="s">
        <v>13</v>
      </c>
      <c r="C16" s="8"/>
      <c r="D16" s="9"/>
      <c r="E16" s="9"/>
      <c r="F16" s="9"/>
      <c r="G16" s="9"/>
      <c r="H16" s="9"/>
      <c r="I16" s="9"/>
      <c r="J16" s="9"/>
      <c r="K16" s="9"/>
      <c r="L16" s="9"/>
      <c r="M16" s="9"/>
      <c r="N16" s="9"/>
      <c r="O16" s="9"/>
      <c r="P16" s="9"/>
      <c r="Q16" s="9"/>
      <c r="R16" s="9"/>
      <c r="S16" s="9"/>
      <c r="T16" s="9"/>
    </row>
    <row r="17" spans="3:20" x14ac:dyDescent="0.25">
      <c r="C17" s="9"/>
      <c r="D17" s="9"/>
      <c r="E17" s="9"/>
      <c r="F17" s="9"/>
      <c r="G17" s="9"/>
      <c r="H17" s="9"/>
      <c r="I17" s="9"/>
      <c r="J17" s="9"/>
      <c r="K17" s="9"/>
      <c r="L17" s="9"/>
      <c r="M17" s="9"/>
      <c r="N17" s="9"/>
      <c r="O17" s="9"/>
      <c r="P17" s="9"/>
      <c r="Q17" s="9"/>
      <c r="R17" s="9"/>
      <c r="S17" s="9"/>
      <c r="T17" s="9"/>
    </row>
    <row r="18" spans="3:20" x14ac:dyDescent="0.25">
      <c r="C18" s="9"/>
      <c r="D18" s="9"/>
      <c r="E18" s="9"/>
      <c r="F18" s="9"/>
      <c r="G18" s="9"/>
      <c r="H18" s="9"/>
      <c r="I18" s="9"/>
      <c r="J18" s="9"/>
      <c r="K18" s="9"/>
      <c r="L18" s="9"/>
      <c r="M18" s="9"/>
      <c r="N18" s="9"/>
      <c r="O18" s="9"/>
      <c r="P18" s="9"/>
      <c r="Q18" s="9"/>
      <c r="R18" s="9"/>
      <c r="S18" s="9"/>
      <c r="T18" s="9"/>
    </row>
  </sheetData>
  <mergeCells count="1">
    <mergeCell ref="C2:T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G23"/>
  <sheetViews>
    <sheetView topLeftCell="A7" zoomScale="90" zoomScaleNormal="90" workbookViewId="0">
      <selection activeCell="E19" sqref="E19"/>
    </sheetView>
  </sheetViews>
  <sheetFormatPr defaultRowHeight="15" x14ac:dyDescent="0.25"/>
  <cols>
    <col min="1" max="1" width="6.28515625" customWidth="1"/>
    <col min="3" max="3" width="21.5703125" customWidth="1"/>
    <col min="4" max="4" width="31.7109375" bestFit="1" customWidth="1"/>
    <col min="5" max="5" width="14.42578125" bestFit="1" customWidth="1"/>
    <col min="6" max="6" width="4.5703125" customWidth="1"/>
    <col min="7" max="7" width="61.7109375" customWidth="1"/>
  </cols>
  <sheetData>
    <row r="2" spans="4:7" ht="23.65" customHeight="1" x14ac:dyDescent="0.25"/>
    <row r="3" spans="4:7" ht="15.75" thickBot="1" x14ac:dyDescent="0.3"/>
    <row r="4" spans="4:7" ht="16.5" thickBot="1" x14ac:dyDescent="0.3">
      <c r="D4" s="1"/>
      <c r="E4" s="23" t="s">
        <v>95</v>
      </c>
      <c r="G4" s="24" t="s">
        <v>36</v>
      </c>
    </row>
    <row r="5" spans="4:7" ht="16.5" thickBot="1" x14ac:dyDescent="0.3">
      <c r="D5" s="1" t="s">
        <v>0</v>
      </c>
      <c r="E5" s="33">
        <f>E7-E6</f>
        <v>818350</v>
      </c>
      <c r="F5" s="19"/>
    </row>
    <row r="6" spans="4:7" ht="16.5" thickBot="1" x14ac:dyDescent="0.3">
      <c r="D6" s="2" t="s">
        <v>1</v>
      </c>
      <c r="E6" s="11">
        <f>'Cost Categories'!E47</f>
        <v>200000</v>
      </c>
      <c r="F6" s="20"/>
      <c r="G6" t="s">
        <v>96</v>
      </c>
    </row>
    <row r="7" spans="4:7" ht="16.5" thickBot="1" x14ac:dyDescent="0.3">
      <c r="D7" s="2" t="s">
        <v>2</v>
      </c>
      <c r="E7" s="33">
        <f>E21</f>
        <v>1018350</v>
      </c>
      <c r="F7" s="19"/>
      <c r="G7" t="s">
        <v>97</v>
      </c>
    </row>
    <row r="8" spans="4:7" ht="16.5" thickBot="1" x14ac:dyDescent="0.3">
      <c r="D8" s="2" t="s">
        <v>35</v>
      </c>
      <c r="E8" s="3">
        <f>E5/E7</f>
        <v>0.80360386900378067</v>
      </c>
      <c r="F8" s="21"/>
      <c r="G8" t="s">
        <v>113</v>
      </c>
    </row>
    <row r="10" spans="4:7" ht="15.75" thickBot="1" x14ac:dyDescent="0.3"/>
    <row r="11" spans="4:7" ht="16.5" thickBot="1" x14ac:dyDescent="0.3">
      <c r="D11" s="1" t="s">
        <v>15</v>
      </c>
      <c r="E11" s="10">
        <f>'Personnel and Fringe'!H8</f>
        <v>281000</v>
      </c>
      <c r="F11" s="20"/>
      <c r="G11" t="s">
        <v>112</v>
      </c>
    </row>
    <row r="12" spans="4:7" ht="16.5" thickBot="1" x14ac:dyDescent="0.3">
      <c r="D12" s="2" t="s">
        <v>16</v>
      </c>
      <c r="E12" s="10">
        <f>'Personnel and Fringe'!H9</f>
        <v>70250</v>
      </c>
      <c r="F12" s="20"/>
      <c r="G12" t="s">
        <v>112</v>
      </c>
    </row>
    <row r="13" spans="4:7" ht="16.5" thickBot="1" x14ac:dyDescent="0.3">
      <c r="D13" s="2" t="s">
        <v>17</v>
      </c>
      <c r="E13" s="11">
        <f>'Cost Categories'!E9</f>
        <v>7500</v>
      </c>
      <c r="F13" s="20"/>
      <c r="G13" t="s">
        <v>111</v>
      </c>
    </row>
    <row r="14" spans="4:7" ht="16.5" thickBot="1" x14ac:dyDescent="0.3">
      <c r="D14" s="2" t="s">
        <v>56</v>
      </c>
      <c r="E14" s="11">
        <f>'Cost Categories'!E14</f>
        <v>10000</v>
      </c>
      <c r="F14" s="20"/>
    </row>
    <row r="15" spans="4:7" ht="16.5" thickBot="1" x14ac:dyDescent="0.3">
      <c r="D15" s="2" t="s">
        <v>18</v>
      </c>
      <c r="E15" s="11">
        <f>'Cost Categories'!E22</f>
        <v>6600</v>
      </c>
      <c r="F15" s="20"/>
    </row>
    <row r="16" spans="4:7" ht="16.5" thickBot="1" x14ac:dyDescent="0.3">
      <c r="D16" s="2" t="s">
        <v>19</v>
      </c>
      <c r="E16" s="11">
        <f>'Cost Categories'!E30</f>
        <v>331000</v>
      </c>
      <c r="F16" s="20"/>
    </row>
    <row r="17" spans="4:7" ht="16.5" thickBot="1" x14ac:dyDescent="0.3">
      <c r="D17" s="2" t="s">
        <v>71</v>
      </c>
      <c r="E17" s="11">
        <f>'Cost Categories'!E35</f>
        <v>0</v>
      </c>
      <c r="F17" s="20"/>
      <c r="G17" t="s">
        <v>118</v>
      </c>
    </row>
    <row r="18" spans="4:7" ht="16.5" thickBot="1" x14ac:dyDescent="0.3">
      <c r="D18" s="2" t="s">
        <v>20</v>
      </c>
      <c r="E18" s="11">
        <f>'Cost Categories'!E40</f>
        <v>12000</v>
      </c>
      <c r="F18" s="20"/>
      <c r="G18" t="s">
        <v>72</v>
      </c>
    </row>
    <row r="19" spans="4:7" ht="16.5" thickBot="1" x14ac:dyDescent="0.3">
      <c r="D19" s="2" t="s">
        <v>21</v>
      </c>
      <c r="E19" s="11">
        <f>SUM(E11:E18)</f>
        <v>718350</v>
      </c>
      <c r="F19" s="20"/>
    </row>
    <row r="20" spans="4:7" ht="16.5" thickBot="1" x14ac:dyDescent="0.3">
      <c r="D20" s="2" t="s">
        <v>110</v>
      </c>
      <c r="E20" s="11">
        <v>300000</v>
      </c>
      <c r="F20" s="20"/>
      <c r="G20" t="s">
        <v>89</v>
      </c>
    </row>
    <row r="21" spans="4:7" ht="16.5" thickBot="1" x14ac:dyDescent="0.3">
      <c r="D21" s="17" t="s">
        <v>22</v>
      </c>
      <c r="E21" s="18">
        <f>SUM(E19:E20)</f>
        <v>1018350</v>
      </c>
      <c r="F21" s="22"/>
      <c r="G21" t="s">
        <v>98</v>
      </c>
    </row>
    <row r="23" spans="4:7" x14ac:dyDescent="0.25">
      <c r="D23" s="15" t="s">
        <v>34</v>
      </c>
      <c r="E23" s="16">
        <f>E20/E19</f>
        <v>0.41762372102735434</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H9"/>
  <sheetViews>
    <sheetView zoomScale="90" zoomScaleNormal="90" workbookViewId="0">
      <selection activeCell="B4" sqref="B4"/>
    </sheetView>
  </sheetViews>
  <sheetFormatPr defaultRowHeight="15" x14ac:dyDescent="0.25"/>
  <cols>
    <col min="1" max="1" width="5.28515625" customWidth="1"/>
    <col min="2" max="2" width="18.7109375" bestFit="1" customWidth="1"/>
    <col min="3" max="3" width="22.5703125" bestFit="1" customWidth="1"/>
    <col min="4" max="4" width="12.85546875" bestFit="1" customWidth="1"/>
    <col min="5" max="5" width="17.28515625" customWidth="1"/>
    <col min="6" max="6" width="17.7109375" bestFit="1" customWidth="1"/>
    <col min="7" max="7" width="14.5703125" bestFit="1" customWidth="1"/>
    <col min="8" max="8" width="19.28515625" bestFit="1" customWidth="1"/>
  </cols>
  <sheetData>
    <row r="3" spans="2:8" x14ac:dyDescent="0.25">
      <c r="B3" s="36" t="s">
        <v>117</v>
      </c>
      <c r="C3" s="36"/>
      <c r="D3" s="36"/>
      <c r="E3" s="36"/>
      <c r="F3" s="36"/>
      <c r="G3" s="36"/>
      <c r="H3" s="36"/>
    </row>
    <row r="4" spans="2:8" x14ac:dyDescent="0.25">
      <c r="B4" s="15" t="s">
        <v>23</v>
      </c>
      <c r="C4" s="15" t="s">
        <v>24</v>
      </c>
      <c r="D4" s="15" t="s">
        <v>25</v>
      </c>
      <c r="E4" s="15" t="s">
        <v>26</v>
      </c>
      <c r="F4" s="15" t="s">
        <v>114</v>
      </c>
      <c r="G4" s="15" t="s">
        <v>115</v>
      </c>
      <c r="H4" s="15" t="s">
        <v>102</v>
      </c>
    </row>
    <row r="5" spans="2:8" x14ac:dyDescent="0.25">
      <c r="B5" s="4" t="s">
        <v>31</v>
      </c>
      <c r="C5" s="4" t="s">
        <v>27</v>
      </c>
      <c r="D5" s="12">
        <v>100000</v>
      </c>
      <c r="E5" s="13">
        <v>0.33</v>
      </c>
      <c r="F5" s="12">
        <f t="shared" ref="F5:F7" si="0">D5*E5</f>
        <v>33000</v>
      </c>
      <c r="G5" s="34">
        <f>24/12</f>
        <v>2</v>
      </c>
      <c r="H5" s="12">
        <f>F5*G5</f>
        <v>66000</v>
      </c>
    </row>
    <row r="6" spans="2:8" x14ac:dyDescent="0.25">
      <c r="B6" s="4" t="s">
        <v>32</v>
      </c>
      <c r="C6" s="4" t="s">
        <v>28</v>
      </c>
      <c r="D6" s="12">
        <v>70000</v>
      </c>
      <c r="E6" s="13">
        <v>1</v>
      </c>
      <c r="F6" s="12">
        <f t="shared" si="0"/>
        <v>70000</v>
      </c>
      <c r="G6" s="34">
        <f t="shared" ref="G6:G7" si="1">24/12</f>
        <v>2</v>
      </c>
      <c r="H6" s="12">
        <f t="shared" ref="H6:H7" si="2">F6*G6</f>
        <v>140000</v>
      </c>
    </row>
    <row r="7" spans="2:8" x14ac:dyDescent="0.25">
      <c r="B7" s="4" t="s">
        <v>33</v>
      </c>
      <c r="C7" s="4" t="s">
        <v>101</v>
      </c>
      <c r="D7" s="12">
        <v>50000</v>
      </c>
      <c r="E7" s="13">
        <v>0.75</v>
      </c>
      <c r="F7" s="12">
        <f t="shared" si="0"/>
        <v>37500</v>
      </c>
      <c r="G7" s="34">
        <f t="shared" si="1"/>
        <v>2</v>
      </c>
      <c r="H7" s="12">
        <f t="shared" si="2"/>
        <v>75000</v>
      </c>
    </row>
    <row r="8" spans="2:8" x14ac:dyDescent="0.25">
      <c r="B8" s="37" t="s">
        <v>30</v>
      </c>
      <c r="C8" s="38"/>
      <c r="D8" s="38"/>
      <c r="E8" s="38"/>
      <c r="F8" s="38"/>
      <c r="G8" s="39"/>
      <c r="H8" s="14">
        <f>SUM(H5:H7)</f>
        <v>281000</v>
      </c>
    </row>
    <row r="9" spans="2:8" x14ac:dyDescent="0.25">
      <c r="B9" s="37" t="s">
        <v>109</v>
      </c>
      <c r="C9" s="38"/>
      <c r="D9" s="38"/>
      <c r="E9" s="38"/>
      <c r="F9" s="38"/>
      <c r="G9" s="39"/>
      <c r="H9" s="14">
        <f>0.25*H8</f>
        <v>70250</v>
      </c>
    </row>
  </sheetData>
  <mergeCells count="3">
    <mergeCell ref="B3:H3"/>
    <mergeCell ref="B8:G8"/>
    <mergeCell ref="B9:G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dimension ref="B3:E47"/>
  <sheetViews>
    <sheetView zoomScale="90" zoomScaleNormal="90" workbookViewId="0">
      <selection activeCell="B41" sqref="B41"/>
    </sheetView>
  </sheetViews>
  <sheetFormatPr defaultColWidth="3.7109375" defaultRowHeight="15" x14ac:dyDescent="0.25"/>
  <cols>
    <col min="2" max="2" width="28" customWidth="1"/>
    <col min="3" max="3" width="21.42578125" bestFit="1" customWidth="1"/>
    <col min="4" max="4" width="46.5703125" bestFit="1" customWidth="1"/>
    <col min="5" max="5" width="13.7109375" bestFit="1" customWidth="1"/>
    <col min="6" max="6" width="26.42578125" customWidth="1"/>
  </cols>
  <sheetData>
    <row r="3" spans="2:5" x14ac:dyDescent="0.25">
      <c r="B3" s="47" t="s">
        <v>104</v>
      </c>
      <c r="C3" s="48"/>
      <c r="D3" s="48"/>
      <c r="E3" s="49"/>
    </row>
    <row r="4" spans="2:5" x14ac:dyDescent="0.25">
      <c r="B4" s="15" t="s">
        <v>37</v>
      </c>
      <c r="C4" s="15" t="s">
        <v>38</v>
      </c>
      <c r="D4" s="15" t="s">
        <v>46</v>
      </c>
      <c r="E4" s="15" t="s">
        <v>55</v>
      </c>
    </row>
    <row r="5" spans="2:5" x14ac:dyDescent="0.25">
      <c r="B5" s="4" t="s">
        <v>39</v>
      </c>
      <c r="C5" s="4" t="s">
        <v>42</v>
      </c>
      <c r="D5" s="4" t="s">
        <v>49</v>
      </c>
      <c r="E5" s="12">
        <v>3000</v>
      </c>
    </row>
    <row r="6" spans="2:5" x14ac:dyDescent="0.25">
      <c r="B6" s="4" t="s">
        <v>40</v>
      </c>
      <c r="C6" s="4" t="s">
        <v>43</v>
      </c>
      <c r="D6" s="4" t="s">
        <v>47</v>
      </c>
      <c r="E6" s="12">
        <v>1600</v>
      </c>
    </row>
    <row r="7" spans="2:5" x14ac:dyDescent="0.25">
      <c r="B7" s="4" t="s">
        <v>41</v>
      </c>
      <c r="C7" s="4" t="s">
        <v>45</v>
      </c>
      <c r="D7" s="4" t="s">
        <v>50</v>
      </c>
      <c r="E7" s="12">
        <v>400</v>
      </c>
    </row>
    <row r="8" spans="2:5" x14ac:dyDescent="0.25">
      <c r="B8" s="4" t="s">
        <v>44</v>
      </c>
      <c r="C8" s="4" t="s">
        <v>29</v>
      </c>
      <c r="D8" s="4" t="s">
        <v>48</v>
      </c>
      <c r="E8" s="12">
        <v>2500</v>
      </c>
    </row>
    <row r="9" spans="2:5" x14ac:dyDescent="0.25">
      <c r="B9" s="37" t="s">
        <v>51</v>
      </c>
      <c r="C9" s="38"/>
      <c r="D9" s="39"/>
      <c r="E9" s="14">
        <f>SUM(E5:E8)</f>
        <v>7500</v>
      </c>
    </row>
    <row r="10" spans="2:5" x14ac:dyDescent="0.25">
      <c r="B10" s="25"/>
      <c r="C10" s="25"/>
      <c r="D10" s="25"/>
      <c r="E10" s="26"/>
    </row>
    <row r="11" spans="2:5" ht="28.9" customHeight="1" x14ac:dyDescent="0.25">
      <c r="B11" s="43" t="s">
        <v>103</v>
      </c>
      <c r="C11" s="44"/>
      <c r="D11" s="44"/>
      <c r="E11" s="45"/>
    </row>
    <row r="12" spans="2:5" x14ac:dyDescent="0.25">
      <c r="B12" s="15" t="s">
        <v>56</v>
      </c>
      <c r="C12" s="15" t="s">
        <v>54</v>
      </c>
      <c r="D12" s="15" t="s">
        <v>46</v>
      </c>
      <c r="E12" s="15" t="s">
        <v>55</v>
      </c>
    </row>
    <row r="13" spans="2:5" x14ac:dyDescent="0.25">
      <c r="B13" s="4" t="s">
        <v>68</v>
      </c>
      <c r="C13" s="4" t="s">
        <v>69</v>
      </c>
      <c r="D13" s="4" t="s">
        <v>70</v>
      </c>
      <c r="E13" s="12">
        <v>10000</v>
      </c>
    </row>
    <row r="14" spans="2:5" x14ac:dyDescent="0.25">
      <c r="B14" s="37" t="s">
        <v>67</v>
      </c>
      <c r="C14" s="38"/>
      <c r="D14" s="39"/>
      <c r="E14" s="14">
        <f>SUM(E13:E13)</f>
        <v>10000</v>
      </c>
    </row>
    <row r="16" spans="2:5" ht="30.2" customHeight="1" x14ac:dyDescent="0.25">
      <c r="B16" s="43" t="s">
        <v>105</v>
      </c>
      <c r="C16" s="44"/>
      <c r="D16" s="44"/>
      <c r="E16" s="45"/>
    </row>
    <row r="17" spans="2:5" x14ac:dyDescent="0.25">
      <c r="B17" s="15" t="s">
        <v>53</v>
      </c>
      <c r="C17" s="15" t="s">
        <v>54</v>
      </c>
      <c r="D17" s="15" t="s">
        <v>46</v>
      </c>
      <c r="E17" s="15" t="s">
        <v>55</v>
      </c>
    </row>
    <row r="18" spans="2:5" x14ac:dyDescent="0.25">
      <c r="B18" s="4" t="s">
        <v>57</v>
      </c>
      <c r="C18" s="4">
        <v>1</v>
      </c>
      <c r="D18" s="4" t="s">
        <v>58</v>
      </c>
      <c r="E18" s="12">
        <v>1500</v>
      </c>
    </row>
    <row r="19" spans="2:5" x14ac:dyDescent="0.25">
      <c r="B19" s="4" t="s">
        <v>59</v>
      </c>
      <c r="C19" s="4">
        <v>100</v>
      </c>
      <c r="D19" s="4" t="s">
        <v>60</v>
      </c>
      <c r="E19" s="12">
        <v>300</v>
      </c>
    </row>
    <row r="20" spans="2:5" x14ac:dyDescent="0.25">
      <c r="B20" s="4" t="s">
        <v>61</v>
      </c>
      <c r="C20" s="4" t="s">
        <v>62</v>
      </c>
      <c r="D20" s="4" t="s">
        <v>63</v>
      </c>
      <c r="E20" s="12">
        <v>4500</v>
      </c>
    </row>
    <row r="21" spans="2:5" x14ac:dyDescent="0.25">
      <c r="B21" s="4" t="s">
        <v>64</v>
      </c>
      <c r="C21" s="4" t="s">
        <v>65</v>
      </c>
      <c r="D21" s="4" t="s">
        <v>66</v>
      </c>
      <c r="E21" s="12">
        <v>300</v>
      </c>
    </row>
    <row r="22" spans="2:5" x14ac:dyDescent="0.25">
      <c r="B22" s="37" t="s">
        <v>52</v>
      </c>
      <c r="C22" s="38"/>
      <c r="D22" s="39"/>
      <c r="E22" s="14">
        <f>SUM(E18:E21)</f>
        <v>6600</v>
      </c>
    </row>
    <row r="24" spans="2:5" x14ac:dyDescent="0.25">
      <c r="B24" s="47" t="s">
        <v>106</v>
      </c>
      <c r="C24" s="48"/>
      <c r="D24" s="48"/>
      <c r="E24" s="49"/>
    </row>
    <row r="25" spans="2:5" x14ac:dyDescent="0.25">
      <c r="B25" s="15" t="s">
        <v>73</v>
      </c>
      <c r="C25" s="15" t="s">
        <v>74</v>
      </c>
      <c r="D25" s="15" t="s">
        <v>86</v>
      </c>
      <c r="E25" s="15" t="s">
        <v>55</v>
      </c>
    </row>
    <row r="26" spans="2:5" ht="30" x14ac:dyDescent="0.25">
      <c r="B26" s="27" t="s">
        <v>75</v>
      </c>
      <c r="C26" s="27" t="s">
        <v>76</v>
      </c>
      <c r="D26" s="28" t="s">
        <v>87</v>
      </c>
      <c r="E26" s="29">
        <v>275000</v>
      </c>
    </row>
    <row r="27" spans="2:5" x14ac:dyDescent="0.25">
      <c r="B27" s="27" t="s">
        <v>85</v>
      </c>
      <c r="C27" s="27" t="s">
        <v>79</v>
      </c>
      <c r="D27" s="27" t="s">
        <v>80</v>
      </c>
      <c r="E27" s="29">
        <v>6000</v>
      </c>
    </row>
    <row r="28" spans="2:5" ht="30" x14ac:dyDescent="0.25">
      <c r="B28" s="27" t="s">
        <v>78</v>
      </c>
      <c r="C28" s="27" t="s">
        <v>77</v>
      </c>
      <c r="D28" s="28" t="s">
        <v>88</v>
      </c>
      <c r="E28" s="29">
        <v>50000</v>
      </c>
    </row>
    <row r="29" spans="2:5" x14ac:dyDescent="0.25">
      <c r="B29" s="4"/>
      <c r="C29" s="4"/>
      <c r="D29" s="4"/>
      <c r="E29" s="12"/>
    </row>
    <row r="30" spans="2:5" x14ac:dyDescent="0.25">
      <c r="B30" s="37" t="s">
        <v>81</v>
      </c>
      <c r="C30" s="38"/>
      <c r="D30" s="39"/>
      <c r="E30" s="14">
        <f>SUM(E26:E29)</f>
        <v>331000</v>
      </c>
    </row>
    <row r="31" spans="2:5" x14ac:dyDescent="0.25">
      <c r="B31" s="25"/>
      <c r="C31" s="25"/>
      <c r="D31" s="25"/>
      <c r="E31" s="26"/>
    </row>
    <row r="32" spans="2:5" x14ac:dyDescent="0.25">
      <c r="B32" s="43" t="s">
        <v>119</v>
      </c>
      <c r="C32" s="44"/>
      <c r="D32" s="44"/>
      <c r="E32" s="45"/>
    </row>
    <row r="33" spans="2:5" x14ac:dyDescent="0.25">
      <c r="B33" s="15" t="s">
        <v>71</v>
      </c>
      <c r="C33" s="15" t="s">
        <v>54</v>
      </c>
      <c r="D33" s="15" t="s">
        <v>46</v>
      </c>
      <c r="E33" s="15" t="s">
        <v>55</v>
      </c>
    </row>
    <row r="34" spans="2:5" x14ac:dyDescent="0.25">
      <c r="B34" s="4" t="s">
        <v>55</v>
      </c>
      <c r="C34" s="4">
        <v>0</v>
      </c>
      <c r="D34" s="4" t="s">
        <v>120</v>
      </c>
      <c r="E34" s="12">
        <v>0</v>
      </c>
    </row>
    <row r="35" spans="2:5" x14ac:dyDescent="0.25">
      <c r="B35" s="37" t="s">
        <v>121</v>
      </c>
      <c r="C35" s="38"/>
      <c r="D35" s="39"/>
      <c r="E35" s="14">
        <f>SUM(E34:E34)</f>
        <v>0</v>
      </c>
    </row>
    <row r="36" spans="2:5" x14ac:dyDescent="0.25">
      <c r="B36" s="25"/>
      <c r="C36" s="25"/>
      <c r="D36" s="25"/>
      <c r="E36" s="26"/>
    </row>
    <row r="37" spans="2:5" x14ac:dyDescent="0.25">
      <c r="B37" s="46" t="s">
        <v>122</v>
      </c>
      <c r="C37" s="44"/>
      <c r="D37" s="44"/>
      <c r="E37" s="45"/>
    </row>
    <row r="38" spans="2:5" x14ac:dyDescent="0.25">
      <c r="B38" s="15" t="s">
        <v>20</v>
      </c>
      <c r="C38" s="15" t="s">
        <v>54</v>
      </c>
      <c r="D38" s="15" t="s">
        <v>46</v>
      </c>
      <c r="E38" s="15" t="s">
        <v>55</v>
      </c>
    </row>
    <row r="39" spans="2:5" x14ac:dyDescent="0.25">
      <c r="B39" s="4" t="s">
        <v>123</v>
      </c>
      <c r="C39" s="4" t="s">
        <v>124</v>
      </c>
      <c r="D39" s="4" t="s">
        <v>125</v>
      </c>
      <c r="E39" s="12">
        <f>20*600</f>
        <v>12000</v>
      </c>
    </row>
    <row r="40" spans="2:5" x14ac:dyDescent="0.25">
      <c r="B40" s="37" t="s">
        <v>126</v>
      </c>
      <c r="C40" s="38"/>
      <c r="D40" s="39"/>
      <c r="E40" s="14">
        <f>SUM(E39:E39)</f>
        <v>12000</v>
      </c>
    </row>
    <row r="42" spans="2:5" x14ac:dyDescent="0.25">
      <c r="B42" s="40" t="s">
        <v>82</v>
      </c>
      <c r="C42" s="41"/>
      <c r="D42" s="41"/>
      <c r="E42" s="42"/>
    </row>
    <row r="43" spans="2:5" x14ac:dyDescent="0.25">
      <c r="B43" s="15" t="s">
        <v>116</v>
      </c>
      <c r="C43" s="15" t="s">
        <v>84</v>
      </c>
      <c r="D43" s="15" t="s">
        <v>107</v>
      </c>
      <c r="E43" s="15" t="s">
        <v>55</v>
      </c>
    </row>
    <row r="44" spans="2:5" x14ac:dyDescent="0.25">
      <c r="B44" s="4" t="s">
        <v>90</v>
      </c>
      <c r="C44" s="4" t="s">
        <v>91</v>
      </c>
      <c r="D44" s="4" t="s">
        <v>92</v>
      </c>
      <c r="E44" s="12">
        <v>50000</v>
      </c>
    </row>
    <row r="45" spans="2:5" x14ac:dyDescent="0.25">
      <c r="B45" s="4" t="s">
        <v>93</v>
      </c>
      <c r="C45" s="4" t="s">
        <v>94</v>
      </c>
      <c r="D45" s="4" t="s">
        <v>108</v>
      </c>
      <c r="E45" s="12">
        <v>150000</v>
      </c>
    </row>
    <row r="46" spans="2:5" x14ac:dyDescent="0.25">
      <c r="B46" s="4"/>
      <c r="C46" s="4"/>
      <c r="D46" s="4"/>
      <c r="E46" s="12"/>
    </row>
    <row r="47" spans="2:5" x14ac:dyDescent="0.25">
      <c r="B47" s="37" t="s">
        <v>83</v>
      </c>
      <c r="C47" s="38"/>
      <c r="D47" s="39"/>
      <c r="E47" s="14">
        <f>SUM(E44:E46)</f>
        <v>200000</v>
      </c>
    </row>
  </sheetData>
  <mergeCells count="14">
    <mergeCell ref="B11:E11"/>
    <mergeCell ref="B14:D14"/>
    <mergeCell ref="B3:E3"/>
    <mergeCell ref="B9:D9"/>
    <mergeCell ref="B32:E32"/>
    <mergeCell ref="B24:E24"/>
    <mergeCell ref="B30:D30"/>
    <mergeCell ref="B42:E42"/>
    <mergeCell ref="B47:D47"/>
    <mergeCell ref="B16:E16"/>
    <mergeCell ref="B22:D22"/>
    <mergeCell ref="B35:D35"/>
    <mergeCell ref="B37:E37"/>
    <mergeCell ref="B40:D4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EDA Disclaimer</vt:lpstr>
      <vt:lpstr>Gantt</vt:lpstr>
      <vt:lpstr>Budget 424A</vt:lpstr>
      <vt:lpstr>Personnel and Fringe</vt:lpstr>
      <vt:lpstr>Cost 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Ryan (Federal)</dc:creator>
  <cp:lastModifiedBy>Milner, Sydney (Federal)</cp:lastModifiedBy>
  <cp:lastPrinted>2018-10-30T15:54:30Z</cp:lastPrinted>
  <dcterms:created xsi:type="dcterms:W3CDTF">2018-08-30T16:43:31Z</dcterms:created>
  <dcterms:modified xsi:type="dcterms:W3CDTF">2020-09-28T17:58:43Z</dcterms:modified>
</cp:coreProperties>
</file>